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v-file10\13_財務課\01_財政運営グループ\09_その他\12　調査\○地方公営企業関連\○経営比較分析表関係\H30決算\020123 公営企業に係る経営比較分析表（平成30年度決算）の分析等について\03 町→県\"/>
    </mc:Choice>
  </mc:AlternateContent>
  <xr:revisionPtr revIDLastSave="0" documentId="13_ncr:1_{4F4DD1B2-E807-48DD-AF3E-C322435397CE}" xr6:coauthVersionLast="36" xr6:coauthVersionMax="36" xr10:uidLastSave="{00000000-0000-0000-0000-000000000000}"/>
  <workbookProtection workbookAlgorithmName="SHA-512" workbookHashValue="ztGPzVqaj/Dtg4mzf8phsX81KShbfB8r1aetHv+a6P820t+hgCL7xoMJLVScy2YIU51/PJmPXsmVg2plg2qukQ==" workbookSaltValue="TWIYh98r/rhVlTf8q8Rzg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<sst xmlns="http://schemas.openxmlformats.org/spreadsheetml/2006/main" count="220" uniqueCount="107">
  <si>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</si>
  <si>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</si>
  <si>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</si>
  <si>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</si>
  <si>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</si>
  <si>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</si>
  <si>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</si>
  <si>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</si>
  <si>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</si>
  <si>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</si>
  <si>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</si>
  <si>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</si>
  <si>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</si>
  <si>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</si>
  <si>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</si>
  <si>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</si>
  <si>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</si>
  <si>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</si>
  <si>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</si>
  <si>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</si>
  <si>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</si>
  <si>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</si>
  <si>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</si>
  <si>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</si>
  <si>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</si>
  <si>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</si>
  <si>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</si>
  <si>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</si>
  <si>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</si>
  <si>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</si>
  <si>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</si>
  <si>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</si>
  <si>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</si>
  <si>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</si>
  <si>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</si>
  <si>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</si>
  <si>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</si>
  <si>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</si>
  <si>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</si>
  <si>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</si>
  <si>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</si>
  <si>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</si>
  <si>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</si>
  <si>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</si>
  <si>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</si>
  <si>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</si>
  <si>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</si>
  <si>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</si>
  <si>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</si>
  <si>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</si>
  <si>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</si>
  <si>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</si>
  <si>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</si>
  <si>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</si>
  <si>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</si>
  <si>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</si>
  <si>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</si>
  <si>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</si>
  <si>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</si>
  <si>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</si>
  <si>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</si>
  <si>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</si>
  <si>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</si>
  <si>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</si>
  <si>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</si>
  <si>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</si>
  <si>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</si>
  <si>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</si>
  <si>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</si>
  <si>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</si>
  <si>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</si>
  <si>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</si>
  <si>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</si>
  <si>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</si>
  <si>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</si>
  <si>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</si>
  <si>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</si>
  <si>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</si>
  <si>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</si>
  <si>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</si>
  <si>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</si>
  <si>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</si>
  <si>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</si>
  <si>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</si>
  <si>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</si>
  <si>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</si>
  <si>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</si>
  <si>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</si>
  <si>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</si>
  <si>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</si>
  <si>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</si>
  <si>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</si>
  <si>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熊野町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</si>
  <si>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</si>
  <si>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</si>
  <si>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</si>
  <si>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</si>
  <si>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</si>
  <si>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</si>
  <si>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</si>
  <si>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</si>
  <si>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</si>
  <si>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</si>
  <si>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</si>
  <si>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単年度に必要となる費用が収益でどの程度賄われているかを表す指標であり、100％以上で収支が黒字であることを示しています。過去5年間の熊野町の指標はいずれも100％を超えており良好な経営がされているといえます。
②営業収益に対する累積欠損金の状況を表す指標であり、累積欠損金がないことを示す0％が求められます。熊野町は0％で累積欠損金はありません。
③短期的な債務に対する支払能力を表す指標であり、100％を下回るということは1年以内に現金化できる資産で支払わなければならない負債を賄えていないことになります。過去5年間の熊野町の指標はいずれも100％を上回っており類似団体と比較しても高い支払能力があるといえます。
④給水収益に対する企業債残高の割合を表す指標であり、明確な数値基準はないと考えられています。熊野町は0％で企業債残高はありません。
⑤給水に係る費用が給水収益でどの程度賄われているかを表す指標であり、100％を下回るということは給水収益以外の収入で費用が賄われていることを意味します。過去5年間の熊野町の指標はいずれも100％を上回っており類似団体と比較しても良好といえます。
⑥有収水量1㎥当たりについて、どれだけの費用がかかっているかを表す指標であり、明確な数値基準はないと考えられています。熊野町は1㎥当たりの費用が類似団体と比較すると高くなっていますが、これは熊野町が自己水源を保有していないことから全量を広島県の用水供給で賄っているためですが、今後も経常的経費を削減し、現在の水準を維持又は向上していくことが望まれます。
⑦一日配水能力に対する一日平均配水量の割合を示すもので、施設の利用状況や適性規模を判断する指標であり、明確な数値基準はないと考えられています。過去5年間の熊野町の指標はいずれも類似団体を上回っています。
⑧施設の稼働が収益につながっているかを判断する指標であり、100％に近いほど施設の稼働状況が収益に反映されていることになります。過去5年間の熊野町の指標はいずれも類似団体と比較すると良好な状況といえます。</t>
    <rPh sb="445" eb="447">
      <t>イミ</t>
    </rPh>
    <rPh sb="505" eb="506">
      <t>ア</t>
    </rPh>
    <rPh sb="563" eb="564">
      <t>ア</t>
    </rPh>
    <phoneticPr fontId="4"/>
  </si>
  <si>
    <t>　経営の健全性・効率性等を表す指標は概ね健全な値を示していますが、今後も人口減少及び高齢化が進行し、水需要の減少が見込まれるなか、既存管の更新事業や老朽化施設の耐震化、事業を支える人材や技術力の不足など、水道事業を取り巻く環境は厳しさを増しております。
　水道事業の広域連携による施設の最適化の検討状況等を踏まえ、安全・安心で良質な水を安定的かつ持続的に供給できるよう、引き続き経営基盤の強化や合理化を推進し、効率的な経営に向けて取り組んでいく必要があります。</t>
    <rPh sb="84" eb="86">
      <t>ジギョウ</t>
    </rPh>
    <rPh sb="87" eb="88">
      <t>ササ</t>
    </rPh>
    <rPh sb="90" eb="92">
      <t>ジンザイ</t>
    </rPh>
    <rPh sb="93" eb="96">
      <t>ギジュツリョク</t>
    </rPh>
    <rPh sb="97" eb="99">
      <t>フソク</t>
    </rPh>
    <rPh sb="114" eb="115">
      <t>キビ</t>
    </rPh>
    <rPh sb="118" eb="119">
      <t>マ</t>
    </rPh>
    <rPh sb="149" eb="151">
      <t>ジョウキョウ</t>
    </rPh>
    <rPh sb="222" eb="224">
      <t>ヒツヨウ</t>
    </rPh>
    <phoneticPr fontId="4"/>
  </si>
  <si>
    <t>①有形固定資産のうち、償却対象資産の減価償却がどの程度進んでいるか表す指標であり、資産の老朽化度合を示しています。明確な数値基準はないと考えられますが、100％に近いほど法定耐用年数に近い資産が多いことを示しています。熊野町は資産の約50％が法定耐用年数を経過しており、類似団体と同程度となっています。
②法定耐用年数を超えた管路延長の割合を表す指標であり、管路の老朽化度合を示しています。明確な数値基準はないと考えられますが、数値が高い場合は法定耐用年数を経過した管路を多く保有していることになります。類似団体と比較し熊野町は高い数値となっています。（H30の管路経年化率は、配水管延長距離の修正により22.24％となる）
③単年度に更新した管路延長の割合を表す指標であり、明確な基準はないと考えられます。熊野町の指標は類似団体と同程度となっています。（H30の管路更新率は、配水管延長距離及び配水管更新距離の修正により0.57％となる）
引き続き、既存管の更新事業や施設の耐震化調査を基にした老朽化施設の耐震化等、計画的な施設更新を行っていく必要があります。</t>
    <rPh sb="85" eb="87">
      <t>ホウテイ</t>
    </rPh>
    <rPh sb="87" eb="89">
      <t>タイヨウ</t>
    </rPh>
    <rPh sb="89" eb="91">
      <t>ネンスウ</t>
    </rPh>
    <rPh sb="92" eb="93">
      <t>チカ</t>
    </rPh>
    <rPh sb="94" eb="96">
      <t>シサン</t>
    </rPh>
    <rPh sb="97" eb="98">
      <t>オオ</t>
    </rPh>
    <rPh sb="102" eb="103">
      <t>シメ</t>
    </rPh>
    <rPh sb="289" eb="292">
      <t>ハイスイカン</t>
    </rPh>
    <rPh sb="292" eb="294">
      <t>エンチョウ</t>
    </rPh>
    <rPh sb="294" eb="296">
      <t>キョリ</t>
    </rPh>
    <rPh sb="297" eb="299">
      <t>シュウセイ</t>
    </rPh>
    <rPh sb="366" eb="369">
      <t>ドウテイド</t>
    </rPh>
    <rPh sb="384" eb="386">
      <t>コウシン</t>
    </rPh>
    <rPh sb="396" eb="397">
      <t>オヨ</t>
    </rPh>
    <rPh sb="398" eb="401">
      <t>ハイスイカン</t>
    </rPh>
    <rPh sb="401" eb="403">
      <t>コウシン</t>
    </rPh>
    <rPh sb="403" eb="405">
      <t>キョリ</t>
    </rPh>
    <rPh sb="422" eb="423">
      <t>ヒ</t>
    </rPh>
    <rPh sb="424" eb="425">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</si>
</sst>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0.28000000000000003</c:v>
                </c:pt>
                <c:pt idx="1">
                  <c:v>0.21</c:v>
                </c:pt>
                <c:pt idx="2">
                  <c:v>0.47</c:v>
                </c:pt>
                <c:pt idx="3">
                  <c:v>0.43</c:v>
                </c:pt>
                <c:pt idx="4">
                  <c:v>0.56000000000000005</c:v>
                </c:pt>
              </c:numCache>
            </c:numRef>
          </c:val>
          <c:extLst>
            <c:ext xmlns:c16="http://schemas.microsoft.com/office/drawing/2014/chart" uri="{C3380CC4-5D6E-409C-BE32-E72D297353CC}">
              <c16:uniqueId val="{00000000-E18B-4173-90E6-9F27B4047F4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E18B-4173-90E6-9F27B4047F4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59.2</c:v>
                </c:pt>
                <c:pt idx="1">
                  <c:v>59.12</c:v>
                </c:pt>
                <c:pt idx="2">
                  <c:v>59.23</c:v>
                </c:pt>
                <c:pt idx="3">
                  <c:v>60.23</c:v>
                </c:pt>
                <c:pt idx="4">
                  <c:v>58.84</c:v>
                </c:pt>
              </c:numCache>
            </c:numRef>
          </c:val>
          <c:extLst>
            <c:ext xmlns:c16="http://schemas.microsoft.com/office/drawing/2014/chart" uri="{C3380CC4-5D6E-409C-BE32-E72D297353CC}">
              <c16:uniqueId val="{00000000-FAE3-475A-88E9-58CED0800ED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FAE3-475A-88E9-58CED0800ED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92.62</c:v>
                </c:pt>
                <c:pt idx="1">
                  <c:v>93.03</c:v>
                </c:pt>
                <c:pt idx="2">
                  <c:v>92.77</c:v>
                </c:pt>
                <c:pt idx="3">
                  <c:v>91.73</c:v>
                </c:pt>
                <c:pt idx="4">
                  <c:v>92.06</c:v>
                </c:pt>
              </c:numCache>
            </c:numRef>
          </c:val>
          <c:extLst>
            <c:ext xmlns:c16="http://schemas.microsoft.com/office/drawing/2014/chart" uri="{C3380CC4-5D6E-409C-BE32-E72D297353CC}">
              <c16:uniqueId val="{00000000-BA87-4996-B3EF-6FC80042E41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BA87-4996-B3EF-6FC80042E41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109.78</c:v>
                </c:pt>
                <c:pt idx="1">
                  <c:v>118.66</c:v>
                </c:pt>
                <c:pt idx="2">
                  <c:v>113.15</c:v>
                </c:pt>
                <c:pt idx="3">
                  <c:v>111.42</c:v>
                </c:pt>
                <c:pt idx="4">
                  <c:v>110.27</c:v>
                </c:pt>
              </c:numCache>
            </c:numRef>
          </c:val>
          <c:extLst>
            <c:ext xmlns:c16="http://schemas.microsoft.com/office/drawing/2014/chart" uri="{C3380CC4-5D6E-409C-BE32-E72D297353CC}">
              <c16:uniqueId val="{00000000-E0C2-4547-B8AE-1D5E7087CF2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E0C2-4547-B8AE-1D5E7087CF2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49.59</c:v>
                </c:pt>
                <c:pt idx="1">
                  <c:v>50.12</c:v>
                </c:pt>
                <c:pt idx="2">
                  <c:v>50.07</c:v>
                </c:pt>
                <c:pt idx="3">
                  <c:v>51.19</c:v>
                </c:pt>
                <c:pt idx="4">
                  <c:v>52.02</c:v>
                </c:pt>
              </c:numCache>
            </c:numRef>
          </c:val>
          <c:extLst>
            <c:ext xmlns:c16="http://schemas.microsoft.com/office/drawing/2014/chart" uri="{C3380CC4-5D6E-409C-BE32-E72D297353CC}">
              <c16:uniqueId val="{00000000-68A0-4AD3-BFF6-D9C331A8CCD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68A0-4AD3-BFF6-D9C331A8CCD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15.51</c:v>
                </c:pt>
                <c:pt idx="1">
                  <c:v>16.27</c:v>
                </c:pt>
                <c:pt idx="2">
                  <c:v>17.62</c:v>
                </c:pt>
                <c:pt idx="3">
                  <c:v>22.12</c:v>
                </c:pt>
                <c:pt idx="4">
                  <c:v>21.12</c:v>
                </c:pt>
              </c:numCache>
            </c:numRef>
          </c:val>
          <c:extLst>
            <c:ext xmlns:c16="http://schemas.microsoft.com/office/drawing/2014/chart" uri="{C3380CC4-5D6E-409C-BE32-E72D297353CC}">
              <c16:uniqueId val="{00000000-B5D5-449C-A27E-C9D1D0442DA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B5D5-449C-A27E-C9D1D0442DA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02-4264-AAA9-8271DDEBEAA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2C02-4264-AAA9-8271DDEBEAA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724.45</c:v>
                </c:pt>
                <c:pt idx="1">
                  <c:v>894.9</c:v>
                </c:pt>
                <c:pt idx="2">
                  <c:v>864.66</c:v>
                </c:pt>
                <c:pt idx="3">
                  <c:v>1045.54</c:v>
                </c:pt>
                <c:pt idx="4">
                  <c:v>954.82</c:v>
                </c:pt>
              </c:numCache>
            </c:numRef>
          </c:val>
          <c:extLst>
            <c:ext xmlns:c16="http://schemas.microsoft.com/office/drawing/2014/chart" uri="{C3380CC4-5D6E-409C-BE32-E72D297353CC}">
              <c16:uniqueId val="{00000000-9BDA-49A4-AD20-87FB818E17D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9BDA-49A4-AD20-87FB818E17D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E9-4747-8E14-4C6A6299B1E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FDE9-4747-8E14-4C6A6299B1E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105.57</c:v>
                </c:pt>
                <c:pt idx="1">
                  <c:v>115.51</c:v>
                </c:pt>
                <c:pt idx="2">
                  <c:v>109.52</c:v>
                </c:pt>
                <c:pt idx="3">
                  <c:v>107.67</c:v>
                </c:pt>
                <c:pt idx="4">
                  <c:v>106.33</c:v>
                </c:pt>
              </c:numCache>
            </c:numRef>
          </c:val>
          <c:extLst>
            <c:ext xmlns:c16="http://schemas.microsoft.com/office/drawing/2014/chart" uri="{C3380CC4-5D6E-409C-BE32-E72D297353CC}">
              <c16:uniqueId val="{00000000-F03A-450B-B0BF-D3B708CF9BC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F03A-450B-B0BF-D3B708CF9BC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225.23</c:v>
                </c:pt>
                <c:pt idx="1">
                  <c:v>206.1</c:v>
                </c:pt>
                <c:pt idx="2">
                  <c:v>217.7</c:v>
                </c:pt>
                <c:pt idx="3">
                  <c:v>219.89</c:v>
                </c:pt>
                <c:pt idx="4">
                  <c:v>223.16</c:v>
                </c:pt>
              </c:numCache>
            </c:numRef>
          </c:val>
          <c:extLst>
            <c:ext xmlns:c16="http://schemas.microsoft.com/office/drawing/2014/chart" uri="{C3380CC4-5D6E-409C-BE32-E72D297353CC}">
              <c16:uniqueId val="{00000000-8450-4260-8D6B-789E98C2BD6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8450-4260-8D6B-789E98C2BD6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広島県　熊野町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非設置</v>
      </c>
      <c r="AE8" s="59"/>
      <c r="AF8" s="59"/>
      <c r="AG8" s="59"/>
      <c r="AH8" s="59"/>
      <c r="AI8" s="59"/>
      <c r="AJ8" s="59"/>
      <c r="AK8" s="4"/>
      <c r="AL8" s="60">
        <f>データ!$R$6</f>
        <v>24180</v>
      </c>
      <c r="AM8" s="60"/>
      <c r="AN8" s="60"/>
      <c r="AO8" s="60"/>
      <c r="AP8" s="60"/>
      <c r="AQ8" s="60"/>
      <c r="AR8" s="60"/>
      <c r="AS8" s="60"/>
      <c r="AT8" s="51">
        <f>データ!$S$6</f>
        <v>33.76</v>
      </c>
      <c r="AU8" s="52"/>
      <c r="AV8" s="52"/>
      <c r="AW8" s="52"/>
      <c r="AX8" s="52"/>
      <c r="AY8" s="52"/>
      <c r="AZ8" s="52"/>
      <c r="BA8" s="52"/>
      <c r="BB8" s="53">
        <f>データ!$T$6</f>
        <v>716.23</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96.16</v>
      </c>
      <c r="J10" s="52"/>
      <c r="K10" s="52"/>
      <c r="L10" s="52"/>
      <c r="M10" s="52"/>
      <c r="N10" s="52"/>
      <c r="O10" s="63"/>
      <c r="P10" s="53">
        <f>データ!$P$6</f>
        <v>88.93</v>
      </c>
      <c r="Q10" s="53"/>
      <c r="R10" s="53"/>
      <c r="S10" s="53"/>
      <c r="T10" s="53"/>
      <c r="U10" s="53"/>
      <c r="V10" s="53"/>
      <c r="W10" s="60">
        <f>データ!$Q$6</f>
        <v>4666</v>
      </c>
      <c r="X10" s="60"/>
      <c r="Y10" s="60"/>
      <c r="Z10" s="60"/>
      <c r="AA10" s="60"/>
      <c r="AB10" s="60"/>
      <c r="AC10" s="60"/>
      <c r="AD10" s="2"/>
      <c r="AE10" s="2"/>
      <c r="AF10" s="2"/>
      <c r="AG10" s="2"/>
      <c r="AH10" s="4"/>
      <c r="AI10" s="4"/>
      <c r="AJ10" s="4"/>
      <c r="AK10" s="4"/>
      <c r="AL10" s="60">
        <f>データ!$U$6</f>
        <v>21401</v>
      </c>
      <c r="AM10" s="60"/>
      <c r="AN10" s="60"/>
      <c r="AO10" s="60"/>
      <c r="AP10" s="60"/>
      <c r="AQ10" s="60"/>
      <c r="AR10" s="60"/>
      <c r="AS10" s="60"/>
      <c r="AT10" s="51">
        <f>データ!$V$6</f>
        <v>12.05</v>
      </c>
      <c r="AU10" s="52"/>
      <c r="AV10" s="52"/>
      <c r="AW10" s="52"/>
      <c r="AX10" s="52"/>
      <c r="AY10" s="52"/>
      <c r="AZ10" s="52"/>
      <c r="BA10" s="52"/>
      <c r="BB10" s="53">
        <f>データ!$W$6</f>
        <v>1776.02</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104</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Qb717GTq0grymIJ2R+Nhm8DKmE4ezIKRF6KQK5GneUBZ2jWISwEss+VEDu6Bnjic2kbMF+hNLkDAeKcsZZzajQ==" saltValue="FR4yrtH0zSdyVjvlov6Fv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343072</v>
      </c>
      <c r="D6" s="34">
        <f t="shared" si="3"/>
        <v>46</v>
      </c>
      <c r="E6" s="34">
        <f t="shared" si="3"/>
        <v>1</v>
      </c>
      <c r="F6" s="34">
        <f t="shared" si="3"/>
        <v>0</v>
      </c>
      <c r="G6" s="34">
        <f t="shared" si="3"/>
        <v>1</v>
      </c>
      <c r="H6" s="34" t="str">
        <f t="shared" si="3"/>
        <v>広島県　熊野町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96.16</v>
      </c>
      <c r="P6" s="35">
        <f t="shared" si="3"/>
        <v>88.93</v>
      </c>
      <c r="Q6" s="35">
        <f t="shared" si="3"/>
        <v>4666</v>
      </c>
      <c r="R6" s="35">
        <f t="shared" si="3"/>
        <v>24180</v>
      </c>
      <c r="S6" s="35">
        <f t="shared" si="3"/>
        <v>33.76</v>
      </c>
      <c r="T6" s="35">
        <f t="shared" si="3"/>
        <v>716.23</v>
      </c>
      <c r="U6" s="35">
        <f t="shared" si="3"/>
        <v>21401</v>
      </c>
      <c r="V6" s="35">
        <f t="shared" si="3"/>
        <v>12.05</v>
      </c>
      <c r="W6" s="35">
        <f t="shared" si="3"/>
        <v>1776.02</v>
      </c>
      <c r="X6" s="36">
        <f>IF(X7="",NA(),X7)</f>
        <v>109.78</v>
      </c>
      <c r="Y6" s="36">
        <f t="shared" ref="Y6:AG6" si="4">IF(Y7="",NA(),Y7)</f>
        <v>118.66</v>
      </c>
      <c r="Z6" s="36">
        <f t="shared" si="4"/>
        <v>113.15</v>
      </c>
      <c r="AA6" s="36">
        <f t="shared" si="4"/>
        <v>111.42</v>
      </c>
      <c r="AB6" s="36">
        <f t="shared" si="4"/>
        <v>110.27</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724.45</v>
      </c>
      <c r="AU6" s="36">
        <f t="shared" ref="AU6:BC6" si="6">IF(AU7="",NA(),AU7)</f>
        <v>894.9</v>
      </c>
      <c r="AV6" s="36">
        <f t="shared" si="6"/>
        <v>864.66</v>
      </c>
      <c r="AW6" s="36">
        <f t="shared" si="6"/>
        <v>1045.54</v>
      </c>
      <c r="AX6" s="36">
        <f t="shared" si="6"/>
        <v>954.82</v>
      </c>
      <c r="AY6" s="36">
        <f t="shared" si="6"/>
        <v>381.53</v>
      </c>
      <c r="AZ6" s="36">
        <f t="shared" si="6"/>
        <v>391.54</v>
      </c>
      <c r="BA6" s="36">
        <f t="shared" si="6"/>
        <v>384.34</v>
      </c>
      <c r="BB6" s="36">
        <f t="shared" si="6"/>
        <v>359.47</v>
      </c>
      <c r="BC6" s="36">
        <f t="shared" si="6"/>
        <v>369.69</v>
      </c>
      <c r="BD6" s="35" t="str">
        <f>IF(BD7="","",IF(BD7="-","【-】","【"&amp;SUBSTITUTE(TEXT(BD7,"#,##0.00"),"-","△")&amp;"】"))</f>
        <v>【261.93】</v>
      </c>
      <c r="BE6" s="35">
        <f>IF(BE7="",NA(),BE7)</f>
        <v>0</v>
      </c>
      <c r="BF6" s="35">
        <f t="shared" ref="BF6:BN6" si="7">IF(BF7="",NA(),BF7)</f>
        <v>0</v>
      </c>
      <c r="BG6" s="35">
        <f t="shared" si="7"/>
        <v>0</v>
      </c>
      <c r="BH6" s="35">
        <f t="shared" si="7"/>
        <v>0</v>
      </c>
      <c r="BI6" s="35">
        <f t="shared" si="7"/>
        <v>0</v>
      </c>
      <c r="BJ6" s="36">
        <f t="shared" si="7"/>
        <v>393.27</v>
      </c>
      <c r="BK6" s="36">
        <f t="shared" si="7"/>
        <v>386.97</v>
      </c>
      <c r="BL6" s="36">
        <f t="shared" si="7"/>
        <v>380.58</v>
      </c>
      <c r="BM6" s="36">
        <f t="shared" si="7"/>
        <v>401.79</v>
      </c>
      <c r="BN6" s="36">
        <f t="shared" si="7"/>
        <v>402.99</v>
      </c>
      <c r="BO6" s="35" t="str">
        <f>IF(BO7="","",IF(BO7="-","【-】","【"&amp;SUBSTITUTE(TEXT(BO7,"#,##0.00"),"-","△")&amp;"】"))</f>
        <v>【270.46】</v>
      </c>
      <c r="BP6" s="36">
        <f>IF(BP7="",NA(),BP7)</f>
        <v>105.57</v>
      </c>
      <c r="BQ6" s="36">
        <f t="shared" ref="BQ6:BY6" si="8">IF(BQ7="",NA(),BQ7)</f>
        <v>115.51</v>
      </c>
      <c r="BR6" s="36">
        <f t="shared" si="8"/>
        <v>109.52</v>
      </c>
      <c r="BS6" s="36">
        <f t="shared" si="8"/>
        <v>107.67</v>
      </c>
      <c r="BT6" s="36">
        <f t="shared" si="8"/>
        <v>106.33</v>
      </c>
      <c r="BU6" s="36">
        <f t="shared" si="8"/>
        <v>100.47</v>
      </c>
      <c r="BV6" s="36">
        <f t="shared" si="8"/>
        <v>101.72</v>
      </c>
      <c r="BW6" s="36">
        <f t="shared" si="8"/>
        <v>102.38</v>
      </c>
      <c r="BX6" s="36">
        <f t="shared" si="8"/>
        <v>100.12</v>
      </c>
      <c r="BY6" s="36">
        <f t="shared" si="8"/>
        <v>98.66</v>
      </c>
      <c r="BZ6" s="35" t="str">
        <f>IF(BZ7="","",IF(BZ7="-","【-】","【"&amp;SUBSTITUTE(TEXT(BZ7,"#,##0.00"),"-","△")&amp;"】"))</f>
        <v>【103.91】</v>
      </c>
      <c r="CA6" s="36">
        <f>IF(CA7="",NA(),CA7)</f>
        <v>225.23</v>
      </c>
      <c r="CB6" s="36">
        <f t="shared" ref="CB6:CJ6" si="9">IF(CB7="",NA(),CB7)</f>
        <v>206.1</v>
      </c>
      <c r="CC6" s="36">
        <f t="shared" si="9"/>
        <v>217.7</v>
      </c>
      <c r="CD6" s="36">
        <f t="shared" si="9"/>
        <v>219.89</v>
      </c>
      <c r="CE6" s="36">
        <f t="shared" si="9"/>
        <v>223.16</v>
      </c>
      <c r="CF6" s="36">
        <f t="shared" si="9"/>
        <v>169.82</v>
      </c>
      <c r="CG6" s="36">
        <f t="shared" si="9"/>
        <v>168.2</v>
      </c>
      <c r="CH6" s="36">
        <f t="shared" si="9"/>
        <v>168.67</v>
      </c>
      <c r="CI6" s="36">
        <f t="shared" si="9"/>
        <v>174.97</v>
      </c>
      <c r="CJ6" s="36">
        <f t="shared" si="9"/>
        <v>178.59</v>
      </c>
      <c r="CK6" s="35" t="str">
        <f>IF(CK7="","",IF(CK7="-","【-】","【"&amp;SUBSTITUTE(TEXT(CK7,"#,##0.00"),"-","△")&amp;"】"))</f>
        <v>【167.11】</v>
      </c>
      <c r="CL6" s="36">
        <f>IF(CL7="",NA(),CL7)</f>
        <v>59.2</v>
      </c>
      <c r="CM6" s="36">
        <f t="shared" ref="CM6:CU6" si="10">IF(CM7="",NA(),CM7)</f>
        <v>59.12</v>
      </c>
      <c r="CN6" s="36">
        <f t="shared" si="10"/>
        <v>59.23</v>
      </c>
      <c r="CO6" s="36">
        <f t="shared" si="10"/>
        <v>60.23</v>
      </c>
      <c r="CP6" s="36">
        <f t="shared" si="10"/>
        <v>58.84</v>
      </c>
      <c r="CQ6" s="36">
        <f t="shared" si="10"/>
        <v>55.13</v>
      </c>
      <c r="CR6" s="36">
        <f t="shared" si="10"/>
        <v>54.77</v>
      </c>
      <c r="CS6" s="36">
        <f t="shared" si="10"/>
        <v>54.92</v>
      </c>
      <c r="CT6" s="36">
        <f t="shared" si="10"/>
        <v>55.63</v>
      </c>
      <c r="CU6" s="36">
        <f t="shared" si="10"/>
        <v>55.03</v>
      </c>
      <c r="CV6" s="35" t="str">
        <f>IF(CV7="","",IF(CV7="-","【-】","【"&amp;SUBSTITUTE(TEXT(CV7,"#,##0.00"),"-","△")&amp;"】"))</f>
        <v>【60.27】</v>
      </c>
      <c r="CW6" s="36">
        <f>IF(CW7="",NA(),CW7)</f>
        <v>92.62</v>
      </c>
      <c r="CX6" s="36">
        <f t="shared" ref="CX6:DF6" si="11">IF(CX7="",NA(),CX7)</f>
        <v>93.03</v>
      </c>
      <c r="CY6" s="36">
        <f t="shared" si="11"/>
        <v>92.77</v>
      </c>
      <c r="CZ6" s="36">
        <f t="shared" si="11"/>
        <v>91.73</v>
      </c>
      <c r="DA6" s="36">
        <f t="shared" si="11"/>
        <v>92.06</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49.59</v>
      </c>
      <c r="DI6" s="36">
        <f t="shared" ref="DI6:DQ6" si="12">IF(DI7="",NA(),DI7)</f>
        <v>50.12</v>
      </c>
      <c r="DJ6" s="36">
        <f t="shared" si="12"/>
        <v>50.07</v>
      </c>
      <c r="DK6" s="36">
        <f t="shared" si="12"/>
        <v>51.19</v>
      </c>
      <c r="DL6" s="36">
        <f t="shared" si="12"/>
        <v>52.02</v>
      </c>
      <c r="DM6" s="36">
        <f t="shared" si="12"/>
        <v>46.66</v>
      </c>
      <c r="DN6" s="36">
        <f t="shared" si="12"/>
        <v>47.46</v>
      </c>
      <c r="DO6" s="36">
        <f t="shared" si="12"/>
        <v>48.49</v>
      </c>
      <c r="DP6" s="36">
        <f t="shared" si="12"/>
        <v>48.05</v>
      </c>
      <c r="DQ6" s="36">
        <f t="shared" si="12"/>
        <v>48.87</v>
      </c>
      <c r="DR6" s="35" t="str">
        <f>IF(DR7="","",IF(DR7="-","【-】","【"&amp;SUBSTITUTE(TEXT(DR7,"#,##0.00"),"-","△")&amp;"】"))</f>
        <v>【48.85】</v>
      </c>
      <c r="DS6" s="36">
        <f>IF(DS7="",NA(),DS7)</f>
        <v>15.51</v>
      </c>
      <c r="DT6" s="36">
        <f t="shared" ref="DT6:EB6" si="13">IF(DT7="",NA(),DT7)</f>
        <v>16.27</v>
      </c>
      <c r="DU6" s="36">
        <f t="shared" si="13"/>
        <v>17.62</v>
      </c>
      <c r="DV6" s="36">
        <f t="shared" si="13"/>
        <v>22.12</v>
      </c>
      <c r="DW6" s="36">
        <f t="shared" si="13"/>
        <v>21.12</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0.28000000000000003</v>
      </c>
      <c r="EE6" s="36">
        <f t="shared" ref="EE6:EM6" si="14">IF(EE7="",NA(),EE7)</f>
        <v>0.21</v>
      </c>
      <c r="EF6" s="36">
        <f t="shared" si="14"/>
        <v>0.47</v>
      </c>
      <c r="EG6" s="36">
        <f t="shared" si="14"/>
        <v>0.43</v>
      </c>
      <c r="EH6" s="36">
        <f t="shared" si="14"/>
        <v>0.56000000000000005</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343072</v>
      </c>
      <c r="D7" s="38">
        <v>46</v>
      </c>
      <c r="E7" s="38">
        <v>1</v>
      </c>
      <c r="F7" s="38">
        <v>0</v>
      </c>
      <c r="G7" s="38">
        <v>1</v>
      </c>
      <c r="H7" s="38" t="s">
        <v>92</v>
      </c>
      <c r="I7" s="38" t="s">
        <v>93</v>
      </c>
      <c r="J7" s="38" t="s">
        <v>94</v>
      </c>
      <c r="K7" s="38" t="s">
        <v>95</v>
      </c>
      <c r="L7" s="38" t="s">
        <v>96</v>
      </c>
      <c r="M7" s="38" t="s">
        <v>97</v>
      </c>
      <c r="N7" s="39" t="s">
        <v>98</v>
      </c>
      <c r="O7" s="39">
        <v>96.16</v>
      </c>
      <c r="P7" s="39">
        <v>88.93</v>
      </c>
      <c r="Q7" s="39">
        <v>4666</v>
      </c>
      <c r="R7" s="39">
        <v>24180</v>
      </c>
      <c r="S7" s="39">
        <v>33.76</v>
      </c>
      <c r="T7" s="39">
        <v>716.23</v>
      </c>
      <c r="U7" s="39">
        <v>21401</v>
      </c>
      <c r="V7" s="39">
        <v>12.05</v>
      </c>
      <c r="W7" s="39">
        <v>1776.02</v>
      </c>
      <c r="X7" s="39">
        <v>109.78</v>
      </c>
      <c r="Y7" s="39">
        <v>118.66</v>
      </c>
      <c r="Z7" s="39">
        <v>113.15</v>
      </c>
      <c r="AA7" s="39">
        <v>111.42</v>
      </c>
      <c r="AB7" s="39">
        <v>110.27</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724.45</v>
      </c>
      <c r="AU7" s="39">
        <v>894.9</v>
      </c>
      <c r="AV7" s="39">
        <v>864.66</v>
      </c>
      <c r="AW7" s="39">
        <v>1045.54</v>
      </c>
      <c r="AX7" s="39">
        <v>954.82</v>
      </c>
      <c r="AY7" s="39">
        <v>381.53</v>
      </c>
      <c r="AZ7" s="39">
        <v>391.54</v>
      </c>
      <c r="BA7" s="39">
        <v>384.34</v>
      </c>
      <c r="BB7" s="39">
        <v>359.47</v>
      </c>
      <c r="BC7" s="39">
        <v>369.69</v>
      </c>
      <c r="BD7" s="39">
        <v>261.93</v>
      </c>
      <c r="BE7" s="39">
        <v>0</v>
      </c>
      <c r="BF7" s="39">
        <v>0</v>
      </c>
      <c r="BG7" s="39">
        <v>0</v>
      </c>
      <c r="BH7" s="39">
        <v>0</v>
      </c>
      <c r="BI7" s="39">
        <v>0</v>
      </c>
      <c r="BJ7" s="39">
        <v>393.27</v>
      </c>
      <c r="BK7" s="39">
        <v>386.97</v>
      </c>
      <c r="BL7" s="39">
        <v>380.58</v>
      </c>
      <c r="BM7" s="39">
        <v>401.79</v>
      </c>
      <c r="BN7" s="39">
        <v>402.99</v>
      </c>
      <c r="BO7" s="39">
        <v>270.45999999999998</v>
      </c>
      <c r="BP7" s="39">
        <v>105.57</v>
      </c>
      <c r="BQ7" s="39">
        <v>115.51</v>
      </c>
      <c r="BR7" s="39">
        <v>109.52</v>
      </c>
      <c r="BS7" s="39">
        <v>107.67</v>
      </c>
      <c r="BT7" s="39">
        <v>106.33</v>
      </c>
      <c r="BU7" s="39">
        <v>100.47</v>
      </c>
      <c r="BV7" s="39">
        <v>101.72</v>
      </c>
      <c r="BW7" s="39">
        <v>102.38</v>
      </c>
      <c r="BX7" s="39">
        <v>100.12</v>
      </c>
      <c r="BY7" s="39">
        <v>98.66</v>
      </c>
      <c r="BZ7" s="39">
        <v>103.91</v>
      </c>
      <c r="CA7" s="39">
        <v>225.23</v>
      </c>
      <c r="CB7" s="39">
        <v>206.1</v>
      </c>
      <c r="CC7" s="39">
        <v>217.7</v>
      </c>
      <c r="CD7" s="39">
        <v>219.89</v>
      </c>
      <c r="CE7" s="39">
        <v>223.16</v>
      </c>
      <c r="CF7" s="39">
        <v>169.82</v>
      </c>
      <c r="CG7" s="39">
        <v>168.2</v>
      </c>
      <c r="CH7" s="39">
        <v>168.67</v>
      </c>
      <c r="CI7" s="39">
        <v>174.97</v>
      </c>
      <c r="CJ7" s="39">
        <v>178.59</v>
      </c>
      <c r="CK7" s="39">
        <v>167.11</v>
      </c>
      <c r="CL7" s="39">
        <v>59.2</v>
      </c>
      <c r="CM7" s="39">
        <v>59.12</v>
      </c>
      <c r="CN7" s="39">
        <v>59.23</v>
      </c>
      <c r="CO7" s="39">
        <v>60.23</v>
      </c>
      <c r="CP7" s="39">
        <v>58.84</v>
      </c>
      <c r="CQ7" s="39">
        <v>55.13</v>
      </c>
      <c r="CR7" s="39">
        <v>54.77</v>
      </c>
      <c r="CS7" s="39">
        <v>54.92</v>
      </c>
      <c r="CT7" s="39">
        <v>55.63</v>
      </c>
      <c r="CU7" s="39">
        <v>55.03</v>
      </c>
      <c r="CV7" s="39">
        <v>60.27</v>
      </c>
      <c r="CW7" s="39">
        <v>92.62</v>
      </c>
      <c r="CX7" s="39">
        <v>93.03</v>
      </c>
      <c r="CY7" s="39">
        <v>92.77</v>
      </c>
      <c r="CZ7" s="39">
        <v>91.73</v>
      </c>
      <c r="DA7" s="39">
        <v>92.06</v>
      </c>
      <c r="DB7" s="39">
        <v>83</v>
      </c>
      <c r="DC7" s="39">
        <v>82.89</v>
      </c>
      <c r="DD7" s="39">
        <v>82.66</v>
      </c>
      <c r="DE7" s="39">
        <v>82.04</v>
      </c>
      <c r="DF7" s="39">
        <v>81.900000000000006</v>
      </c>
      <c r="DG7" s="39">
        <v>89.92</v>
      </c>
      <c r="DH7" s="39">
        <v>49.59</v>
      </c>
      <c r="DI7" s="39">
        <v>50.12</v>
      </c>
      <c r="DJ7" s="39">
        <v>50.07</v>
      </c>
      <c r="DK7" s="39">
        <v>51.19</v>
      </c>
      <c r="DL7" s="39">
        <v>52.02</v>
      </c>
      <c r="DM7" s="39">
        <v>46.66</v>
      </c>
      <c r="DN7" s="39">
        <v>47.46</v>
      </c>
      <c r="DO7" s="39">
        <v>48.49</v>
      </c>
      <c r="DP7" s="39">
        <v>48.05</v>
      </c>
      <c r="DQ7" s="39">
        <v>48.87</v>
      </c>
      <c r="DR7" s="39">
        <v>48.85</v>
      </c>
      <c r="DS7" s="39">
        <v>15.51</v>
      </c>
      <c r="DT7" s="39">
        <v>16.27</v>
      </c>
      <c r="DU7" s="39">
        <v>17.62</v>
      </c>
      <c r="DV7" s="39">
        <v>22.12</v>
      </c>
      <c r="DW7" s="39">
        <v>21.12</v>
      </c>
      <c r="DX7" s="39">
        <v>9.85</v>
      </c>
      <c r="DY7" s="39">
        <v>9.7100000000000009</v>
      </c>
      <c r="DZ7" s="39">
        <v>12.79</v>
      </c>
      <c r="EA7" s="39">
        <v>13.39</v>
      </c>
      <c r="EB7" s="39">
        <v>14.85</v>
      </c>
      <c r="EC7" s="39">
        <v>17.8</v>
      </c>
      <c r="ED7" s="39">
        <v>0.28000000000000003</v>
      </c>
      <c r="EE7" s="39">
        <v>0.21</v>
      </c>
      <c r="EF7" s="39">
        <v>0.47</v>
      </c>
      <c r="EG7" s="39">
        <v>0.43</v>
      </c>
      <c r="EH7" s="39">
        <v>0.56000000000000005</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2019-12-05T04:25:31Z</dcterms:created>
  <dcterms:modified xsi:type="dcterms:W3CDTF">2024-09-10T05:47:41Z</dcterms:modified>
  <cp:category/>
</cp:coreProperties>
</file>